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RM村田一彦\AppData\Local\Box\Box Edit\Documents\VgsLcHtHxEeymXAwW7Omiw==\"/>
    </mc:Choice>
  </mc:AlternateContent>
  <xr:revisionPtr revIDLastSave="0" documentId="13_ncr:1_{E856ABC7-5476-4CEB-8918-9064C431954C}" xr6:coauthVersionLast="47" xr6:coauthVersionMax="47" xr10:uidLastSave="{00000000-0000-0000-0000-000000000000}"/>
  <bookViews>
    <workbookView xWindow="-108" yWindow="-108" windowWidth="23256" windowHeight="14856" tabRatio="500" xr2:uid="{00000000-000D-0000-FFFF-FFFF00000000}"/>
  </bookViews>
  <sheets>
    <sheet name="セルフ診断シート" sheetId="1" r:id="rId1"/>
    <sheet name="診断結果" sheetId="2" r:id="rId2"/>
  </sheets>
  <definedNames>
    <definedName name="_xlnm.Print_Titles" localSheetId="0">セルフ診断シート!$13:$13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9" i="2" l="1"/>
  <c r="D19" i="2" s="1"/>
  <c r="B18" i="2"/>
  <c r="D18" i="2" s="1"/>
  <c r="B17" i="2"/>
  <c r="D17" i="2" s="1"/>
  <c r="F16" i="2"/>
  <c r="B16" i="2"/>
  <c r="D16" i="2" s="1"/>
  <c r="F15" i="2"/>
  <c r="B15" i="2"/>
  <c r="D15" i="2" s="1"/>
  <c r="F14" i="2"/>
  <c r="D14" i="2"/>
  <c r="B14" i="2"/>
  <c r="F13" i="2"/>
  <c r="D13" i="2"/>
  <c r="B13" i="2"/>
  <c r="B7" i="2"/>
  <c r="B9" i="2" s="1"/>
  <c r="B6" i="2"/>
  <c r="B5" i="2"/>
  <c r="B4" i="2"/>
  <c r="B3" i="2"/>
  <c r="F19" i="2" s="1"/>
  <c r="G33" i="1"/>
  <c r="G32" i="1"/>
  <c r="C19" i="2" s="1"/>
  <c r="G31" i="1"/>
  <c r="G30" i="1"/>
  <c r="G29" i="1"/>
  <c r="C18" i="2" s="1"/>
  <c r="G28" i="1"/>
  <c r="G27" i="1"/>
  <c r="C17" i="2" s="1"/>
  <c r="G26" i="1"/>
  <c r="G25" i="1"/>
  <c r="G24" i="1"/>
  <c r="C16" i="2" s="1"/>
  <c r="G23" i="1"/>
  <c r="G22" i="1"/>
  <c r="G21" i="1"/>
  <c r="G20" i="1"/>
  <c r="C15" i="2" s="1"/>
  <c r="G19" i="1"/>
  <c r="G18" i="1"/>
  <c r="G17" i="1"/>
  <c r="C14" i="2" s="1"/>
  <c r="G16" i="1"/>
  <c r="G15" i="1"/>
  <c r="G14" i="1"/>
  <c r="C13" i="2" s="1"/>
  <c r="E13" i="2" l="1"/>
  <c r="E14" i="2"/>
  <c r="E15" i="2"/>
  <c r="E16" i="2"/>
  <c r="E17" i="2"/>
  <c r="E18" i="2"/>
  <c r="E19" i="2"/>
  <c r="F17" i="2"/>
  <c r="F18" i="2"/>
  <c r="B8" i="2"/>
</calcChain>
</file>

<file path=xl/sharedStrings.xml><?xml version="1.0" encoding="utf-8"?>
<sst xmlns="http://schemas.openxmlformats.org/spreadsheetml/2006/main" count="101" uniqueCount="71">
  <si>
    <t>セキュリティ緊急点検 セルフ診断シート</t>
  </si>
  <si>
    <t>会社名</t>
  </si>
  <si>
    <t>記入日</t>
  </si>
  <si>
    <t>記入者（部署・氏名）</t>
  </si>
  <si>
    <t>確認した委託先窓口</t>
  </si>
  <si>
    <t>記入方法：黄色のセルにご記入ください。「回答」はプルダウンから「はい／一部／いいえ／わからない」を選びます。</t>
  </si>
  <si>
    <t>確信が持てない質問は「わからない」を選んでください。点検で最初に確認すべき場所を示す大切な情報です。★は重要項目です。</t>
  </si>
  <si>
    <r>
      <rPr>
        <sz val="10"/>
        <color rgb="FF404040"/>
        <rFont val="Noto Sans CJK SC"/>
        <family val="2"/>
      </rPr>
      <t>記入例：</t>
    </r>
    <r>
      <rPr>
        <sz val="10"/>
        <color rgb="FF404040"/>
        <rFont val="Meiryo UI"/>
        <family val="3"/>
        <charset val="128"/>
      </rPr>
      <t xml:space="preserve">No.11 </t>
    </r>
    <r>
      <rPr>
        <sz val="10"/>
        <color rgb="FF404040"/>
        <rFont val="Noto Sans CJK SC"/>
        <family val="2"/>
      </rPr>
      <t>回答＝「一部」、根拠資料・補足＝「保守契約書 第</t>
    </r>
    <r>
      <rPr>
        <sz val="10"/>
        <color rgb="FF404040"/>
        <rFont val="Meiryo UI"/>
        <family val="3"/>
        <charset val="128"/>
      </rPr>
      <t>5</t>
    </r>
    <r>
      <rPr>
        <sz val="10"/>
        <color rgb="FF404040"/>
        <rFont val="Noto Sans CJK SC"/>
        <family val="2"/>
      </rPr>
      <t>条（障害対応のみ記載、監視の記載なし）」</t>
    </r>
  </si>
  <si>
    <r>
      <rPr>
        <sz val="10"/>
        <color rgb="FF404040"/>
        <rFont val="Noto Sans CJK SC"/>
        <family val="2"/>
      </rPr>
      <t>点数欄と「診断結果」シートは自動計算です（はい＝</t>
    </r>
    <r>
      <rPr>
        <sz val="10"/>
        <color rgb="FF404040"/>
        <rFont val="Meiryo UI"/>
        <family val="3"/>
        <charset val="128"/>
      </rPr>
      <t>2</t>
    </r>
    <r>
      <rPr>
        <sz val="10"/>
        <color rgb="FF404040"/>
        <rFont val="Noto Sans CJK SC"/>
        <family val="2"/>
      </rPr>
      <t>点、一部＝</t>
    </r>
    <r>
      <rPr>
        <sz val="10"/>
        <color rgb="FF404040"/>
        <rFont val="Meiryo UI"/>
        <family val="3"/>
        <charset val="128"/>
      </rPr>
      <t>1</t>
    </r>
    <r>
      <rPr>
        <sz val="10"/>
        <color rgb="FF404040"/>
        <rFont val="Noto Sans CJK SC"/>
        <family val="2"/>
      </rPr>
      <t>点、いいえ／わからない＝</t>
    </r>
    <r>
      <rPr>
        <sz val="10"/>
        <color rgb="FF404040"/>
        <rFont val="Meiryo UI"/>
        <family val="3"/>
        <charset val="128"/>
      </rPr>
      <t>0</t>
    </r>
    <r>
      <rPr>
        <sz val="10"/>
        <color rgb="FF404040"/>
        <rFont val="Noto Sans CJK SC"/>
        <family val="2"/>
      </rPr>
      <t>点、満点</t>
    </r>
    <r>
      <rPr>
        <sz val="10"/>
        <color rgb="FF404040"/>
        <rFont val="Meiryo UI"/>
        <family val="3"/>
        <charset val="128"/>
      </rPr>
      <t>40</t>
    </r>
    <r>
      <rPr>
        <sz val="10"/>
        <color rgb="FF404040"/>
        <rFont val="Noto Sans CJK SC"/>
        <family val="2"/>
      </rPr>
      <t>点）。</t>
    </r>
  </si>
  <si>
    <t>No</t>
  </si>
  <si>
    <t>重要</t>
  </si>
  <si>
    <t>区分</t>
  </si>
  <si>
    <t>質問</t>
  </si>
  <si>
    <t>回答</t>
  </si>
  <si>
    <t>根拠資料・補足</t>
  </si>
  <si>
    <t>点数</t>
  </si>
  <si>
    <t>守るもの</t>
  </si>
  <si>
    <r>
      <rPr>
        <sz val="11"/>
        <color rgb="FF000000"/>
        <rFont val="Noto Sans CJK SC"/>
        <family val="2"/>
      </rPr>
      <t>会社にとって最も重要な情報・システム（顧客情報、基幹システムなど）を</t>
    </r>
    <r>
      <rPr>
        <sz val="11"/>
        <color rgb="FF000000"/>
        <rFont val="Meiryo UI"/>
        <family val="3"/>
        <charset val="128"/>
      </rPr>
      <t>3</t>
    </r>
    <r>
      <rPr>
        <sz val="11"/>
        <color rgb="FF000000"/>
        <rFont val="Noto Sans CJK SC"/>
        <family val="2"/>
      </rPr>
      <t>〜</t>
    </r>
    <r>
      <rPr>
        <sz val="11"/>
        <color rgb="FF000000"/>
        <rFont val="Meiryo UI"/>
        <family val="3"/>
        <charset val="128"/>
      </rPr>
      <t>5</t>
    </r>
    <r>
      <rPr>
        <sz val="11"/>
        <color rgb="FF000000"/>
        <rFont val="Noto Sans CJK SC"/>
        <family val="2"/>
      </rPr>
      <t>個、すぐに挙げられますか</t>
    </r>
  </si>
  <si>
    <t>それらがどこに保管され、誰が管理しているか分かりますか</t>
  </si>
  <si>
    <t>★</t>
  </si>
  <si>
    <t>重要データのバックアップをネットワークから切り離して保管し、実際に復元を試したことがありますか</t>
  </si>
  <si>
    <t>入口</t>
  </si>
  <si>
    <r>
      <rPr>
        <sz val="11"/>
        <color rgb="FF000000"/>
        <rFont val="Noto Sans CJK SC"/>
        <family val="2"/>
      </rPr>
      <t>社外から社内に接続する方法（</t>
    </r>
    <r>
      <rPr>
        <sz val="11"/>
        <color rgb="FF000000"/>
        <rFont val="Meiryo UI"/>
        <family val="3"/>
        <charset val="128"/>
      </rPr>
      <t>VPN</t>
    </r>
    <r>
      <rPr>
        <sz val="11"/>
        <color rgb="FF000000"/>
        <rFont val="Noto Sans CJK SC"/>
        <family val="2"/>
      </rPr>
      <t>、リモートデスクトップ、公開サーバなど）を全て把握していますか</t>
    </r>
  </si>
  <si>
    <t>委託先・保守業者が社内に接続する方法と、接続している時間帯を把握していますか</t>
  </si>
  <si>
    <t>守りの機器</t>
  </si>
  <si>
    <t>機器・クラウド・サーバの管理者アカウントは、全て多要素認証（パスワード＋スマホ確認など）ですか</t>
  </si>
  <si>
    <t>委託先</t>
  </si>
  <si>
    <t>委託契約書に、セキュリティ対応（更新・監視・事故対応）の範囲が書かれていますか</t>
  </si>
  <si>
    <t>「委託先がやってくれているはず」の作業を、契約書と照らし合わせたことがありますか</t>
  </si>
  <si>
    <t>事故発生時の委託先の連絡先と、夜間・休日の対応範囲を決めていますか</t>
  </si>
  <si>
    <t>弱点の管理</t>
  </si>
  <si>
    <t>社外に公開している機器・サーバの製品名とバージョンの一覧がありますか</t>
  </si>
  <si>
    <r>
      <rPr>
        <sz val="11"/>
        <color rgb="FF000000"/>
        <rFont val="Noto Sans CJK SC"/>
        <family val="2"/>
      </rPr>
      <t>「実際に悪用されている脆弱性」の情報（</t>
    </r>
    <r>
      <rPr>
        <sz val="11"/>
        <color rgb="FF000000"/>
        <rFont val="Meiryo UI"/>
        <family val="3"/>
        <charset val="128"/>
      </rPr>
      <t>CISA KEV</t>
    </r>
    <r>
      <rPr>
        <sz val="11"/>
        <color rgb="FF000000"/>
        <rFont val="Noto Sans CJK SC"/>
        <family val="2"/>
      </rPr>
      <t>など）を定期的に確認する担当がいますか</t>
    </r>
  </si>
  <si>
    <t>体制・意識</t>
  </si>
  <si>
    <t>事業責任者とは別に、セキュリティについて意見を言える担当者・責任者がいますか</t>
  </si>
  <si>
    <r>
      <rPr>
        <sz val="11"/>
        <color rgb="FF000000"/>
        <rFont val="Noto Sans CJK SC"/>
        <family val="2"/>
      </rPr>
      <t>直近</t>
    </r>
    <r>
      <rPr>
        <sz val="11"/>
        <color rgb="FF000000"/>
        <rFont val="Meiryo UI"/>
        <family val="3"/>
        <charset val="128"/>
      </rPr>
      <t>1</t>
    </r>
    <r>
      <rPr>
        <sz val="11"/>
        <color rgb="FF000000"/>
        <rFont val="Noto Sans CJK SC"/>
        <family val="2"/>
      </rPr>
      <t>年で、セキュリティの課題を経営会議などで報告しましたか</t>
    </r>
  </si>
  <si>
    <t>現場が言いにくいセキュリティの問題を報告できる場やルートがありますか</t>
  </si>
  <si>
    <t>気づく・備える</t>
  </si>
  <si>
    <t>不審な通信やログインに気づける仕組み（監視サービスなど）がありますか</t>
  </si>
  <si>
    <t>ランサムウェア被害時に、誰がネットワーク遮断などを判断するか決まっていますか</t>
  </si>
  <si>
    <t>診断結果（自動計算）</t>
  </si>
  <si>
    <t>回答済みの問数</t>
  </si>
  <si>
    <t>/ 20</t>
  </si>
  <si>
    <t>合計点</t>
  </si>
  <si>
    <t>/ 40</t>
  </si>
  <si>
    <t>★重要項目の「いいえ」「わからない」</t>
  </si>
  <si>
    <t>件</t>
  </si>
  <si>
    <t>★重要項目の未回答</t>
  </si>
  <si>
    <t>「わからない」の数</t>
  </si>
  <si>
    <t>判定</t>
  </si>
  <si>
    <r>
      <rPr>
        <b/>
        <sz val="11"/>
        <rFont val="Noto Sans CJK SC"/>
        <family val="2"/>
      </rPr>
      <t>「わからない」</t>
    </r>
    <r>
      <rPr>
        <b/>
        <sz val="11"/>
        <rFont val="Meiryo UI"/>
        <family val="3"/>
        <charset val="128"/>
      </rPr>
      <t>5</t>
    </r>
    <r>
      <rPr>
        <b/>
        <sz val="11"/>
        <rFont val="Noto Sans CJK SC"/>
        <family val="2"/>
      </rPr>
      <t>問以上</t>
    </r>
  </si>
  <si>
    <t>区分別の得点</t>
  </si>
  <si>
    <t>問数</t>
  </si>
  <si>
    <t>得点</t>
  </si>
  <si>
    <t>満点</t>
  </si>
  <si>
    <t>得点率</t>
  </si>
  <si>
    <t>重点区分</t>
  </si>
  <si>
    <t>判定基準</t>
  </si>
  <si>
    <t>条件</t>
  </si>
  <si>
    <t>緊急</t>
  </si>
  <si>
    <r>
      <rPr>
        <sz val="11"/>
        <color rgb="FF000000"/>
        <rFont val="Meiryo UI"/>
        <family val="3"/>
        <charset val="128"/>
      </rPr>
      <t>★6</t>
    </r>
    <r>
      <rPr>
        <sz val="11"/>
        <color rgb="FF000000"/>
        <rFont val="Noto Sans CJK SC"/>
        <family val="2"/>
      </rPr>
      <t>問のいずれかが「いいえ」「わからない」（点数にかかわらず）</t>
    </r>
  </si>
  <si>
    <t>要点検</t>
  </si>
  <si>
    <r>
      <rPr>
        <sz val="11"/>
        <color rgb="FF000000"/>
        <rFont val="Noto Sans CJK SC"/>
        <family val="2"/>
      </rPr>
      <t>★は全て「はい」「一部」で、合計</t>
    </r>
    <r>
      <rPr>
        <sz val="11"/>
        <color rgb="FF000000"/>
        <rFont val="Meiryo UI"/>
        <family val="3"/>
        <charset val="128"/>
      </rPr>
      <t>31</t>
    </r>
    <r>
      <rPr>
        <sz val="11"/>
        <color rgb="FF000000"/>
        <rFont val="Noto Sans CJK SC"/>
        <family val="2"/>
      </rPr>
      <t>点以下</t>
    </r>
  </si>
  <si>
    <t>確認・維持</t>
  </si>
  <si>
    <r>
      <rPr>
        <sz val="11"/>
        <color rgb="FF000000"/>
        <rFont val="Noto Sans CJK SC"/>
        <family val="2"/>
      </rPr>
      <t>★は全て「はい」「一部」で、合計</t>
    </r>
    <r>
      <rPr>
        <sz val="11"/>
        <color rgb="FF000000"/>
        <rFont val="Meiryo UI"/>
        <family val="3"/>
        <charset val="128"/>
      </rPr>
      <t>32</t>
    </r>
    <r>
      <rPr>
        <sz val="11"/>
        <color rgb="FF000000"/>
        <rFont val="Noto Sans CJK SC"/>
        <family val="2"/>
      </rPr>
      <t>点以上</t>
    </r>
  </si>
  <si>
    <r>
      <rPr>
        <sz val="11"/>
        <color rgb="FF000000"/>
        <rFont val="Noto Sans CJK SC"/>
        <family val="2"/>
      </rPr>
      <t>区分の得点率が</t>
    </r>
    <r>
      <rPr>
        <sz val="11"/>
        <color rgb="FF000000"/>
        <rFont val="Meiryo UI"/>
        <family val="3"/>
        <charset val="128"/>
      </rPr>
      <t>50%</t>
    </r>
    <r>
      <rPr>
        <sz val="11"/>
        <color rgb="FF000000"/>
        <rFont val="Noto Sans CJK SC"/>
        <family val="2"/>
      </rPr>
      <t>未満</t>
    </r>
  </si>
  <si>
    <r>
      <rPr>
        <sz val="9"/>
        <color rgb="FF595959"/>
        <rFont val="Noto Sans CJK SC"/>
        <family val="2"/>
      </rPr>
      <t>配点（はい</t>
    </r>
    <r>
      <rPr>
        <sz val="9"/>
        <color rgb="FF595959"/>
        <rFont val="Meiryo UI"/>
        <family val="3"/>
        <charset val="128"/>
      </rPr>
      <t>2</t>
    </r>
    <r>
      <rPr>
        <sz val="9"/>
        <color rgb="FF595959"/>
        <rFont val="Noto Sans CJK SC"/>
        <family val="2"/>
      </rPr>
      <t>点・一部</t>
    </r>
    <r>
      <rPr>
        <sz val="9"/>
        <color rgb="FF595959"/>
        <rFont val="Meiryo UI"/>
        <family val="3"/>
        <charset val="128"/>
      </rPr>
      <t>1</t>
    </r>
    <r>
      <rPr>
        <sz val="9"/>
        <color rgb="FF595959"/>
        <rFont val="Noto Sans CJK SC"/>
        <family val="2"/>
      </rPr>
      <t>点）と判定のしきい値（</t>
    </r>
    <r>
      <rPr>
        <sz val="9"/>
        <color rgb="FF595959"/>
        <rFont val="Meiryo UI"/>
        <family val="3"/>
        <charset val="128"/>
      </rPr>
      <t>32</t>
    </r>
    <r>
      <rPr>
        <sz val="9"/>
        <color rgb="FF595959"/>
        <rFont val="Noto Sans CJK SC"/>
        <family val="2"/>
      </rPr>
      <t>点・</t>
    </r>
    <r>
      <rPr>
        <sz val="9"/>
        <color rgb="FF595959"/>
        <rFont val="Meiryo UI"/>
        <family val="3"/>
        <charset val="128"/>
      </rPr>
      <t>50%</t>
    </r>
    <r>
      <rPr>
        <sz val="9"/>
        <color rgb="FF595959"/>
        <rFont val="Noto Sans CJK SC"/>
        <family val="2"/>
      </rPr>
      <t>）は当社の点検基準です。</t>
    </r>
  </si>
  <si>
    <r>
      <t>VPN</t>
    </r>
    <r>
      <rPr>
        <sz val="11"/>
        <color rgb="FF000000"/>
        <rFont val="ＭＳ ゴシック"/>
        <family val="3"/>
        <charset val="128"/>
      </rPr>
      <t>・ファイアウォールなどの機器のソフトウェアが最新版であることを把握していますか</t>
    </r>
    <rPh sb="25" eb="28">
      <t>サイシンバン</t>
    </rPh>
    <rPh sb="34" eb="36">
      <t>ハアク</t>
    </rPh>
    <phoneticPr fontId="19"/>
  </si>
  <si>
    <r>
      <rPr>
        <sz val="11"/>
        <color rgb="FF000000"/>
        <rFont val="ＭＳ ゴシック"/>
        <family val="3"/>
        <charset val="128"/>
      </rPr>
      <t>一般社員の</t>
    </r>
    <r>
      <rPr>
        <sz val="11"/>
        <color rgb="FF000000"/>
        <rFont val="Meiryo UI"/>
        <family val="3"/>
        <charset val="128"/>
      </rPr>
      <t>PC</t>
    </r>
    <r>
      <rPr>
        <sz val="11"/>
        <color rgb="FF000000"/>
        <rFont val="ＭＳ ゴシック"/>
        <family val="3"/>
        <charset val="128"/>
      </rPr>
      <t>から重要システムにネットワークが分離されていたり、管理者画面には決められた経路からしかアクセスできないなど自由にアクセスできない仕組みになっていますか</t>
    </r>
    <rPh sb="23" eb="25">
      <t>ブンリ</t>
    </rPh>
    <rPh sb="32" eb="35">
      <t>カンリシャ</t>
    </rPh>
    <rPh sb="35" eb="37">
      <t>ガメン</t>
    </rPh>
    <rPh sb="39" eb="40">
      <t>キ</t>
    </rPh>
    <rPh sb="44" eb="46">
      <t>ケイロ</t>
    </rPh>
    <rPh sb="60" eb="62">
      <t>ジユウ</t>
    </rPh>
    <phoneticPr fontId="19"/>
  </si>
  <si>
    <t>機器やログインの記録（ログ）を6か月以上保存していて、必要なときに確認できますか</t>
    <rPh sb="17" eb="20">
      <t>ゲツイジョウ</t>
    </rPh>
    <phoneticPr fontId="19"/>
  </si>
  <si>
    <t>退職者・契約終了した委託先のアカウントを、適時削除した上で直近半年以内に削除状況を確認しましたか</t>
    <rPh sb="21" eb="25">
      <t>テキジサクジョ</t>
    </rPh>
    <rPh sb="27" eb="28">
      <t>ウエ</t>
    </rPh>
    <rPh sb="38" eb="40">
      <t>ジョウキョウ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</si>
</sst>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2">
    <font>
      <sz val="11"/>
      <color theme="1"/>
      <name val="Calibri"/>
      <family val="2"/>
      <charset val="1"/>
    </font>
    <font>
      <b/>
      <sz val="16"/>
      <color rgb="FF1F3864"/>
      <name val="Noto Sans CJK SC"/>
      <family val="2"/>
    </font>
    <font>
      <b/>
      <sz val="11"/>
      <name val="Noto Sans CJK SC"/>
      <family val="2"/>
    </font>
    <font>
      <sz val="11"/>
      <name val="Meiryo UI"/>
      <family val="3"/>
      <charset val="128"/>
    </font>
    <font>
      <sz val="10"/>
      <color rgb="FF404040"/>
      <name val="Noto Sans CJK SC"/>
      <family val="2"/>
    </font>
    <font>
      <sz val="10"/>
      <color rgb="FF404040"/>
      <name val="Meiryo UI"/>
      <family val="3"/>
      <charset val="128"/>
    </font>
    <font>
      <b/>
      <sz val="11"/>
      <color rgb="FFFFFFFF"/>
      <name val="Meiryo UI"/>
      <family val="3"/>
      <charset val="128"/>
    </font>
    <font>
      <b/>
      <sz val="11"/>
      <color rgb="FFFFFFFF"/>
      <name val="Noto Sans CJK SC"/>
      <family val="2"/>
    </font>
    <font>
      <sz val="11"/>
      <color rgb="FF000000"/>
      <name val="Meiryo UI"/>
      <family val="3"/>
      <charset val="128"/>
    </font>
    <font>
      <b/>
      <sz val="11"/>
      <color rgb="FFC00000"/>
      <name val="Meiryo UI"/>
      <family val="3"/>
      <charset val="128"/>
    </font>
    <font>
      <sz val="11"/>
      <color rgb="FF000000"/>
      <name val="Noto Sans CJK SC"/>
      <family val="2"/>
    </font>
    <font>
      <b/>
      <sz val="12"/>
      <name val="Meiryo UI"/>
      <family val="3"/>
      <charset val="128"/>
    </font>
    <font>
      <sz val="11"/>
      <color rgb="FF595959"/>
      <name val="Meiryo UI"/>
      <family val="3"/>
      <charset val="128"/>
    </font>
    <font>
      <sz val="11"/>
      <color rgb="FF595959"/>
      <name val="Noto Sans CJK SC"/>
      <family val="2"/>
    </font>
    <font>
      <b/>
      <sz val="12"/>
      <name val="Noto Sans CJK SC"/>
      <family val="2"/>
    </font>
    <font>
      <b/>
      <sz val="11"/>
      <name val="Meiryo UI"/>
      <family val="3"/>
      <charset val="128"/>
    </font>
    <font>
      <b/>
      <sz val="12"/>
      <color rgb="FF1F3864"/>
      <name val="Noto Sans CJK SC"/>
      <family val="2"/>
    </font>
    <font>
      <sz val="9"/>
      <color rgb="FF595959"/>
      <name val="Noto Sans CJK SC"/>
      <family val="2"/>
    </font>
    <font>
      <sz val="9"/>
      <color rgb="FF595959"/>
      <name val="Meiryo UI"/>
      <family val="3"/>
      <charset val="128"/>
    </font>
    <font>
      <sz val="6"/>
      <name val="ＭＳ Ｐゴシック"/>
      <family val="3"/>
      <charset val="128"/>
    </font>
    <font>
      <sz val="11"/>
      <color rgb="FF000000"/>
      <name val="ＭＳ ゴシック"/>
      <family val="3"/>
      <charset val="128"/>
    </font>
    <font>
      <sz val="11"/>
      <color rgb="FF000000"/>
      <name val="Noto Sans CJK SC"/>
      <family val="3"/>
      <charset val="128"/>
    </font>
  </fonts>
  <fills count="5">
    <fill>
      <patternFill patternType="none"/>
    </fill>
    <fill>
      <patternFill patternType="gray125"/>
    </fill>
    <fill>
      <patternFill patternType="solid">
        <fgColor rgb="FFFFF2CC"/>
        <bgColor rgb="FFF2F2F2"/>
      </patternFill>
    </fill>
    <fill>
      <patternFill patternType="solid">
        <fgColor rgb="FF1F3864"/>
        <bgColor rgb="FF333399"/>
      </patternFill>
    </fill>
    <fill>
      <patternFill patternType="solid">
        <fgColor rgb="FFF2F2F2"/>
        <bgColor rgb="FFFFFFFF"/>
      </patternFill>
    </fill>
  </fills>
  <borders count="3">
    <border>
      <left/>
      <right/>
      <top/>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s>
  <cellStyleXfs count="1">
    <xf numFmtId="0" fontId="0" fillId="0" borderId="0"/>
  </cellStyleXfs>
  <cellXfs count="31">
    <xf numFmtId="0" fontId="0" fillId="0" borderId="0" xfId="0"/>
    <xf numFmtId="0" fontId="1" fillId="0" borderId="0" xfId="0" applyFont="1"/>
    <xf numFmtId="0" fontId="3" fillId="2" borderId="1" xfId="0" applyFont="1" applyFill="1" applyBorder="1"/>
    <xf numFmtId="176" fontId="3" fillId="2" borderId="1" xfId="0" applyNumberFormat="1" applyFont="1" applyFill="1" applyBorder="1"/>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4" borderId="1" xfId="0" applyFont="1" applyFill="1" applyBorder="1" applyAlignment="1">
      <alignment horizontal="center" vertical="center" wrapText="1"/>
    </xf>
    <xf numFmtId="0" fontId="8" fillId="0" borderId="1" xfId="0" applyFont="1" applyBorder="1" applyAlignment="1">
      <alignment vertical="center" wrapText="1"/>
    </xf>
    <xf numFmtId="0" fontId="2" fillId="4" borderId="1" xfId="0" applyFont="1" applyFill="1" applyBorder="1" applyAlignment="1">
      <alignment vertical="center" wrapText="1"/>
    </xf>
    <xf numFmtId="0" fontId="11" fillId="0" borderId="1" xfId="0" applyFont="1" applyBorder="1" applyAlignment="1">
      <alignment horizontal="center" vertical="center" wrapText="1"/>
    </xf>
    <xf numFmtId="0" fontId="12" fillId="0" borderId="0" xfId="0" applyFont="1"/>
    <xf numFmtId="0" fontId="13" fillId="0" borderId="0" xfId="0" applyFont="1"/>
    <xf numFmtId="0" fontId="14" fillId="0" borderId="1" xfId="0" applyFont="1" applyBorder="1" applyAlignment="1">
      <alignment horizontal="center" vertical="center" wrapText="1"/>
    </xf>
    <xf numFmtId="0" fontId="16" fillId="0" borderId="0" xfId="0" applyFont="1"/>
    <xf numFmtId="9" fontId="8" fillId="0" borderId="1" xfId="0" applyNumberFormat="1" applyFont="1" applyBorder="1" applyAlignment="1">
      <alignment horizontal="center" vertical="center" wrapText="1"/>
    </xf>
    <xf numFmtId="0" fontId="7" fillId="3" borderId="1" xfId="0" applyFont="1" applyFill="1" applyBorder="1" applyAlignment="1">
      <alignment vertical="center" wrapText="1"/>
    </xf>
    <xf numFmtId="0" fontId="17" fillId="0" borderId="0" xfId="0" applyFont="1"/>
    <xf numFmtId="0" fontId="21" fillId="0" borderId="1" xfId="0" applyFont="1" applyBorder="1" applyAlignment="1">
      <alignment vertical="center" wrapText="1"/>
    </xf>
    <xf numFmtId="0" fontId="20" fillId="0" borderId="1" xfId="0" applyFont="1" applyBorder="1" applyAlignment="1">
      <alignment vertical="center" wrapText="1"/>
    </xf>
    <xf numFmtId="0" fontId="4" fillId="0" borderId="0" xfId="0" applyFont="1"/>
    <xf numFmtId="0" fontId="2" fillId="0" borderId="0" xfId="0" applyFont="1"/>
    <xf numFmtId="0" fontId="10" fillId="0" borderId="2" xfId="0" applyFont="1" applyBorder="1" applyAlignment="1">
      <alignment vertical="center" wrapText="1"/>
    </xf>
    <xf numFmtId="0" fontId="14" fillId="0" borderId="1" xfId="0" applyFont="1" applyBorder="1" applyAlignment="1">
      <alignment horizontal="left" vertical="center"/>
    </xf>
    <xf numFmtId="0" fontId="7" fillId="3" borderId="2" xfId="0" applyFont="1" applyFill="1" applyBorder="1" applyAlignment="1">
      <alignment vertical="center" wrapText="1"/>
    </xf>
    <xf numFmtId="0" fontId="8" fillId="0" borderId="2" xfId="0" applyFont="1" applyBorder="1" applyAlignment="1">
      <alignment vertical="center" wrapText="1"/>
    </xf>
  </cellXfs>
  <cellStyles count="1">
    <cellStyle name="標準" xfId="0" builtinId="0"/>
  </cellStyles>
  <dxfs count="7">
    <dxf>
      <fill>
        <patternFill>
          <bgColor rgb="FFD9D9D9"/>
        </patternFill>
      </fill>
    </dxf>
    <dxf>
      <fill>
        <patternFill>
          <bgColor rgb="FFC6EFCE"/>
        </patternFill>
      </fill>
    </dxf>
    <dxf>
      <fill>
        <patternFill>
          <bgColor rgb="FFFFE699"/>
        </patternFill>
      </fill>
    </dxf>
    <dxf>
      <fill>
        <patternFill>
          <bgColor rgb="FFFF9999"/>
        </patternFill>
      </fill>
    </dxf>
    <dxf>
      <fill>
        <patternFill>
          <bgColor rgb="FFC6EFCE"/>
        </patternFill>
      </fill>
    </dxf>
    <dxf>
      <fill>
        <patternFill>
          <bgColor rgb="FFF4B183"/>
        </patternFill>
      </fill>
    </dxf>
    <dxf>
      <fill>
        <patternFill>
          <bgColor rgb="FFF8CBAD"/>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F4B183"/>
      <rgbColor rgb="FF808080"/>
      <rgbColor rgb="FF9999FF"/>
      <rgbColor rgb="FF993366"/>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FCE"/>
      <rgbColor rgb="FFFFE699"/>
      <rgbColor rgb="FF99CCFF"/>
      <rgbColor rgb="FFFF9999"/>
      <rgbColor rgb="FFCC99FF"/>
      <rgbColor rgb="FFF8CBAD"/>
      <rgbColor rgb="FF3366FF"/>
      <rgbColor rgb="FF33CCCC"/>
      <rgbColor rgb="FF99CC00"/>
      <rgbColor rgb="FFFFCC00"/>
      <rgbColor rgb="FFFF9900"/>
      <rgbColor rgb="FFFF6600"/>
      <rgbColor rgb="FF595959"/>
      <rgbColor rgb="FFA6A6A6"/>
      <rgbColor rgb="FF1F3864"/>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3"/>
  <sheetViews>
    <sheetView showGridLines="0" tabSelected="1" zoomScaleNormal="100" workbookViewId="0">
      <pane ySplit="13" topLeftCell="A25" activePane="bottomLeft" state="frozen"/>
      <selection pane="bottomLeft" activeCell="L24" sqref="L24"/>
    </sheetView>
  </sheetViews>
  <sheetFormatPr defaultColWidth="8.6640625" defaultRowHeight="14.4"/>
  <cols>
    <col min="1" max="2" width="6" customWidth="1"/>
    <col min="3" max="3" width="14" customWidth="1"/>
    <col min="4" max="4" width="62" customWidth="1"/>
    <col min="5" max="5" width="14" customWidth="1"/>
    <col min="6" max="6" width="34" customWidth="1"/>
    <col min="7" max="7" width="8" customWidth="1"/>
  </cols>
  <sheetData>
    <row r="1" spans="1:7" ht="21">
      <c r="A1" s="1" t="s">
        <v>0</v>
      </c>
    </row>
    <row r="3" spans="1:7" ht="15">
      <c r="A3" s="26" t="s">
        <v>1</v>
      </c>
      <c r="B3" s="26"/>
      <c r="C3" s="26"/>
      <c r="D3" s="2"/>
    </row>
    <row r="4" spans="1:7" ht="15">
      <c r="A4" s="26" t="s">
        <v>2</v>
      </c>
      <c r="B4" s="26"/>
      <c r="C4" s="26"/>
      <c r="D4" s="3"/>
    </row>
    <row r="5" spans="1:7" ht="15">
      <c r="A5" s="26" t="s">
        <v>3</v>
      </c>
      <c r="B5" s="26"/>
      <c r="C5" s="26"/>
      <c r="D5" s="2"/>
    </row>
    <row r="6" spans="1:7" ht="15">
      <c r="A6" s="26" t="s">
        <v>4</v>
      </c>
      <c r="B6" s="26"/>
      <c r="C6" s="26"/>
      <c r="D6" s="2"/>
    </row>
    <row r="8" spans="1:7">
      <c r="A8" s="25" t="s">
        <v>5</v>
      </c>
      <c r="B8" s="25"/>
      <c r="C8" s="25"/>
      <c r="D8" s="25"/>
      <c r="E8" s="25"/>
      <c r="F8" s="25"/>
      <c r="G8" s="25"/>
    </row>
    <row r="9" spans="1:7">
      <c r="A9" s="25" t="s">
        <v>6</v>
      </c>
      <c r="B9" s="25"/>
      <c r="C9" s="25"/>
      <c r="D9" s="25"/>
      <c r="E9" s="25"/>
      <c r="F9" s="25"/>
      <c r="G9" s="25"/>
    </row>
    <row r="10" spans="1:7">
      <c r="A10" s="25" t="s">
        <v>7</v>
      </c>
      <c r="B10" s="25"/>
      <c r="C10" s="25"/>
      <c r="D10" s="25"/>
      <c r="E10" s="25"/>
      <c r="F10" s="25"/>
      <c r="G10" s="25"/>
    </row>
    <row r="11" spans="1:7">
      <c r="A11" s="25" t="s">
        <v>8</v>
      </c>
      <c r="B11" s="25"/>
      <c r="C11" s="25"/>
      <c r="D11" s="25"/>
      <c r="E11" s="25"/>
      <c r="F11" s="25"/>
      <c r="G11" s="25"/>
    </row>
    <row r="13" spans="1:7" ht="15">
      <c r="A13" s="4" t="s">
        <v>9</v>
      </c>
      <c r="B13" s="5" t="s">
        <v>10</v>
      </c>
      <c r="C13" s="5" t="s">
        <v>11</v>
      </c>
      <c r="D13" s="5" t="s">
        <v>12</v>
      </c>
      <c r="E13" s="5" t="s">
        <v>13</v>
      </c>
      <c r="F13" s="5" t="s">
        <v>14</v>
      </c>
      <c r="G13" s="5" t="s">
        <v>15</v>
      </c>
    </row>
    <row r="14" spans="1:7" ht="36" customHeight="1">
      <c r="A14" s="6">
        <v>1</v>
      </c>
      <c r="B14" s="7"/>
      <c r="C14" s="8" t="s">
        <v>16</v>
      </c>
      <c r="D14" s="9" t="s">
        <v>17</v>
      </c>
      <c r="E14" s="10"/>
      <c r="F14" s="11"/>
      <c r="G14" s="12">
        <f t="shared" ref="G14:G33" si="0">IF(E14="はい",2,IF(E14="一部",1,0))</f>
        <v>0</v>
      </c>
    </row>
    <row r="15" spans="1:7" ht="36" customHeight="1">
      <c r="A15" s="6">
        <v>2</v>
      </c>
      <c r="B15" s="7"/>
      <c r="C15" s="8" t="s">
        <v>16</v>
      </c>
      <c r="D15" s="9" t="s">
        <v>18</v>
      </c>
      <c r="E15" s="10"/>
      <c r="F15" s="11"/>
      <c r="G15" s="12">
        <f t="shared" si="0"/>
        <v>0</v>
      </c>
    </row>
    <row r="16" spans="1:7" ht="36" customHeight="1">
      <c r="A16" s="6">
        <v>3</v>
      </c>
      <c r="B16" s="7" t="s">
        <v>19</v>
      </c>
      <c r="C16" s="8" t="s">
        <v>16</v>
      </c>
      <c r="D16" s="9" t="s">
        <v>20</v>
      </c>
      <c r="E16" s="10"/>
      <c r="F16" s="11"/>
      <c r="G16" s="12">
        <f t="shared" si="0"/>
        <v>0</v>
      </c>
    </row>
    <row r="17" spans="1:7" ht="36" customHeight="1">
      <c r="A17" s="6">
        <v>4</v>
      </c>
      <c r="B17" s="7" t="s">
        <v>19</v>
      </c>
      <c r="C17" s="8" t="s">
        <v>21</v>
      </c>
      <c r="D17" s="9" t="s">
        <v>22</v>
      </c>
      <c r="E17" s="10"/>
      <c r="F17" s="11"/>
      <c r="G17" s="12">
        <f t="shared" si="0"/>
        <v>0</v>
      </c>
    </row>
    <row r="18" spans="1:7" ht="36" customHeight="1">
      <c r="A18" s="6">
        <v>5</v>
      </c>
      <c r="B18" s="7"/>
      <c r="C18" s="8" t="s">
        <v>21</v>
      </c>
      <c r="D18" s="9" t="s">
        <v>23</v>
      </c>
      <c r="E18" s="10"/>
      <c r="F18" s="11"/>
      <c r="G18" s="12">
        <f t="shared" si="0"/>
        <v>0</v>
      </c>
    </row>
    <row r="19" spans="1:7" ht="63.75" customHeight="1">
      <c r="A19" s="6">
        <v>6</v>
      </c>
      <c r="B19" s="7"/>
      <c r="C19" s="8" t="s">
        <v>21</v>
      </c>
      <c r="D19" s="23" t="s">
        <v>68</v>
      </c>
      <c r="E19" s="10"/>
      <c r="F19" s="11"/>
      <c r="G19" s="12">
        <f t="shared" si="0"/>
        <v>0</v>
      </c>
    </row>
    <row r="20" spans="1:7" ht="36" customHeight="1">
      <c r="A20" s="6">
        <v>7</v>
      </c>
      <c r="B20" s="7" t="s">
        <v>19</v>
      </c>
      <c r="C20" s="8" t="s">
        <v>24</v>
      </c>
      <c r="D20" s="13" t="s">
        <v>67</v>
      </c>
      <c r="E20" s="10"/>
      <c r="F20" s="11"/>
      <c r="G20" s="12">
        <f t="shared" si="0"/>
        <v>0</v>
      </c>
    </row>
    <row r="21" spans="1:7" ht="36" customHeight="1">
      <c r="A21" s="6">
        <v>8</v>
      </c>
      <c r="B21" s="7" t="s">
        <v>19</v>
      </c>
      <c r="C21" s="8" t="s">
        <v>24</v>
      </c>
      <c r="D21" s="9" t="s">
        <v>25</v>
      </c>
      <c r="E21" s="10"/>
      <c r="F21" s="11"/>
      <c r="G21" s="12">
        <f t="shared" si="0"/>
        <v>0</v>
      </c>
    </row>
    <row r="22" spans="1:7" ht="36" customHeight="1">
      <c r="A22" s="6">
        <v>9</v>
      </c>
      <c r="B22" s="7"/>
      <c r="C22" s="8" t="s">
        <v>24</v>
      </c>
      <c r="D22" s="24" t="s">
        <v>70</v>
      </c>
      <c r="E22" s="10"/>
      <c r="F22" s="11"/>
      <c r="G22" s="12">
        <f t="shared" si="0"/>
        <v>0</v>
      </c>
    </row>
    <row r="23" spans="1:7" ht="36" customHeight="1">
      <c r="A23" s="6">
        <v>10</v>
      </c>
      <c r="B23" s="7"/>
      <c r="C23" s="8" t="s">
        <v>24</v>
      </c>
      <c r="D23" s="24" t="s">
        <v>69</v>
      </c>
      <c r="E23" s="10"/>
      <c r="F23" s="11"/>
      <c r="G23" s="12">
        <f t="shared" si="0"/>
        <v>0</v>
      </c>
    </row>
    <row r="24" spans="1:7" ht="36" customHeight="1">
      <c r="A24" s="6">
        <v>11</v>
      </c>
      <c r="B24" s="7"/>
      <c r="C24" s="8" t="s">
        <v>26</v>
      </c>
      <c r="D24" s="9" t="s">
        <v>27</v>
      </c>
      <c r="E24" s="10"/>
      <c r="F24" s="11"/>
      <c r="G24" s="12">
        <f t="shared" si="0"/>
        <v>0</v>
      </c>
    </row>
    <row r="25" spans="1:7" ht="36" customHeight="1">
      <c r="A25" s="6">
        <v>12</v>
      </c>
      <c r="B25" s="7"/>
      <c r="C25" s="8" t="s">
        <v>26</v>
      </c>
      <c r="D25" s="9" t="s">
        <v>28</v>
      </c>
      <c r="E25" s="10"/>
      <c r="F25" s="11"/>
      <c r="G25" s="12">
        <f t="shared" si="0"/>
        <v>0</v>
      </c>
    </row>
    <row r="26" spans="1:7" ht="36" customHeight="1">
      <c r="A26" s="6">
        <v>13</v>
      </c>
      <c r="B26" s="7" t="s">
        <v>19</v>
      </c>
      <c r="C26" s="8" t="s">
        <v>26</v>
      </c>
      <c r="D26" s="9" t="s">
        <v>29</v>
      </c>
      <c r="E26" s="10"/>
      <c r="F26" s="11"/>
      <c r="G26" s="12">
        <f t="shared" si="0"/>
        <v>0</v>
      </c>
    </row>
    <row r="27" spans="1:7" ht="36" customHeight="1">
      <c r="A27" s="6">
        <v>14</v>
      </c>
      <c r="B27" s="7"/>
      <c r="C27" s="8" t="s">
        <v>30</v>
      </c>
      <c r="D27" s="9" t="s">
        <v>31</v>
      </c>
      <c r="E27" s="10"/>
      <c r="F27" s="11"/>
      <c r="G27" s="12">
        <f t="shared" si="0"/>
        <v>0</v>
      </c>
    </row>
    <row r="28" spans="1:7" ht="36" customHeight="1">
      <c r="A28" s="6">
        <v>15</v>
      </c>
      <c r="B28" s="7"/>
      <c r="C28" s="8" t="s">
        <v>30</v>
      </c>
      <c r="D28" s="9" t="s">
        <v>32</v>
      </c>
      <c r="E28" s="10"/>
      <c r="F28" s="11"/>
      <c r="G28" s="12">
        <f t="shared" si="0"/>
        <v>0</v>
      </c>
    </row>
    <row r="29" spans="1:7" ht="36" customHeight="1">
      <c r="A29" s="6">
        <v>16</v>
      </c>
      <c r="B29" s="7"/>
      <c r="C29" s="8" t="s">
        <v>33</v>
      </c>
      <c r="D29" s="9" t="s">
        <v>34</v>
      </c>
      <c r="E29" s="10"/>
      <c r="F29" s="11"/>
      <c r="G29" s="12">
        <f t="shared" si="0"/>
        <v>0</v>
      </c>
    </row>
    <row r="30" spans="1:7" ht="36" customHeight="1">
      <c r="A30" s="6">
        <v>17</v>
      </c>
      <c r="B30" s="7"/>
      <c r="C30" s="8" t="s">
        <v>33</v>
      </c>
      <c r="D30" s="9" t="s">
        <v>35</v>
      </c>
      <c r="E30" s="10"/>
      <c r="F30" s="11"/>
      <c r="G30" s="12">
        <f t="shared" si="0"/>
        <v>0</v>
      </c>
    </row>
    <row r="31" spans="1:7" ht="36" customHeight="1">
      <c r="A31" s="6">
        <v>18</v>
      </c>
      <c r="B31" s="7"/>
      <c r="C31" s="8" t="s">
        <v>33</v>
      </c>
      <c r="D31" s="9" t="s">
        <v>36</v>
      </c>
      <c r="E31" s="10"/>
      <c r="F31" s="11"/>
      <c r="G31" s="12">
        <f t="shared" si="0"/>
        <v>0</v>
      </c>
    </row>
    <row r="32" spans="1:7" ht="36" customHeight="1">
      <c r="A32" s="6">
        <v>19</v>
      </c>
      <c r="B32" s="7"/>
      <c r="C32" s="8" t="s">
        <v>37</v>
      </c>
      <c r="D32" s="9" t="s">
        <v>38</v>
      </c>
      <c r="E32" s="10"/>
      <c r="F32" s="11"/>
      <c r="G32" s="12">
        <f t="shared" si="0"/>
        <v>0</v>
      </c>
    </row>
    <row r="33" spans="1:7" ht="36" customHeight="1">
      <c r="A33" s="6">
        <v>20</v>
      </c>
      <c r="B33" s="7" t="s">
        <v>19</v>
      </c>
      <c r="C33" s="8" t="s">
        <v>37</v>
      </c>
      <c r="D33" s="9" t="s">
        <v>39</v>
      </c>
      <c r="E33" s="10"/>
      <c r="F33" s="11"/>
      <c r="G33" s="12">
        <f t="shared" si="0"/>
        <v>0</v>
      </c>
    </row>
  </sheetData>
  <mergeCells count="8">
    <mergeCell ref="A9:G9"/>
    <mergeCell ref="A10:G10"/>
    <mergeCell ref="A11:G11"/>
    <mergeCell ref="A3:C3"/>
    <mergeCell ref="A4:C4"/>
    <mergeCell ref="A5:C5"/>
    <mergeCell ref="A6:C6"/>
    <mergeCell ref="A8:G8"/>
  </mergeCells>
  <phoneticPr fontId="19"/>
  <conditionalFormatting sqref="E14:E33">
    <cfRule type="cellIs" dxfId="6" priority="2" operator="equal">
      <formula>"いいえ"</formula>
    </cfRule>
    <cfRule type="cellIs" dxfId="5" priority="3" operator="equal">
      <formula>"わからない"</formula>
    </cfRule>
    <cfRule type="cellIs" dxfId="4" priority="4" operator="equal">
      <formula>"はい"</formula>
    </cfRule>
  </conditionalFormatting>
  <dataValidations count="1">
    <dataValidation type="list" allowBlank="1" showErrorMessage="1" errorTitle="入力エラー" error="プルダウンから選択してください" sqref="E14:E33" xr:uid="{00000000-0002-0000-0000-000000000000}">
      <formula1>"はい,一部,いいえ,わからない"</formula1>
      <formula2>0</formula2>
    </dataValidation>
  </dataValidation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8"/>
  <sheetViews>
    <sheetView showGridLines="0" zoomScaleNormal="100" workbookViewId="0"/>
  </sheetViews>
  <sheetFormatPr defaultColWidth="8.6640625" defaultRowHeight="14.4"/>
  <cols>
    <col min="1" max="1" width="26" customWidth="1"/>
    <col min="2" max="6" width="12" customWidth="1"/>
  </cols>
  <sheetData>
    <row r="1" spans="1:6" ht="21">
      <c r="A1" s="1" t="s">
        <v>40</v>
      </c>
    </row>
    <row r="3" spans="1:6" ht="16.2">
      <c r="A3" s="14" t="s">
        <v>41</v>
      </c>
      <c r="B3" s="15">
        <f>COUNTA(セルフ診断シート!$E$14:$E$33)</f>
        <v>0</v>
      </c>
      <c r="C3" s="16" t="s">
        <v>42</v>
      </c>
    </row>
    <row r="4" spans="1:6" ht="16.2">
      <c r="A4" s="14" t="s">
        <v>43</v>
      </c>
      <c r="B4" s="15">
        <f>SUM(セルフ診断シート!$G$14:$G$33)</f>
        <v>0</v>
      </c>
      <c r="C4" s="16" t="s">
        <v>44</v>
      </c>
    </row>
    <row r="5" spans="1:6" ht="30" customHeight="1">
      <c r="A5" s="14" t="s">
        <v>45</v>
      </c>
      <c r="B5" s="15">
        <f>SUMPRODUCT((セルフ診断シート!$B$14:$B$33="★")*((セルフ診断シート!$E$14:$E$33="いいえ")+(セルフ診断シート!$E$14:$E$33="わからない")))</f>
        <v>0</v>
      </c>
      <c r="C5" s="17" t="s">
        <v>46</v>
      </c>
    </row>
    <row r="6" spans="1:6" ht="16.2">
      <c r="A6" s="14" t="s">
        <v>47</v>
      </c>
      <c r="B6" s="15">
        <f>SUMPRODUCT((セルフ診断シート!$B$14:$B$33="★")*(セルフ診断シート!$E$14:$E$33=""))</f>
        <v>6</v>
      </c>
      <c r="C6" s="17" t="s">
        <v>46</v>
      </c>
    </row>
    <row r="7" spans="1:6" ht="16.2">
      <c r="A7" s="14" t="s">
        <v>48</v>
      </c>
      <c r="B7" s="15">
        <f>COUNTIF(セルフ診断シート!$E$14:$E$33,"わからない")</f>
        <v>0</v>
      </c>
      <c r="C7" s="17" t="s">
        <v>46</v>
      </c>
    </row>
    <row r="8" spans="1:6" ht="31.2">
      <c r="A8" s="14" t="s">
        <v>49</v>
      </c>
      <c r="B8" s="18" t="str">
        <f>IF(B3&lt;20,"未回答あり",IF(B5&gt;0,"緊急",IF(B4&gt;=32,"確認・維持","要点検")))</f>
        <v>未回答あり</v>
      </c>
      <c r="C8" s="16"/>
    </row>
    <row r="9" spans="1:6" ht="15.6">
      <c r="A9" s="14" t="s">
        <v>50</v>
      </c>
      <c r="B9" s="28" t="str">
        <f>IF(B7&gt;=5,"該当：実態把握の担当決めを優先","非該当")</f>
        <v>非該当</v>
      </c>
      <c r="C9" s="28"/>
      <c r="D9" s="28"/>
    </row>
    <row r="11" spans="1:6" ht="15.6">
      <c r="A11" s="19" t="s">
        <v>51</v>
      </c>
    </row>
    <row r="12" spans="1:6">
      <c r="A12" s="5" t="s">
        <v>11</v>
      </c>
      <c r="B12" s="5" t="s">
        <v>52</v>
      </c>
      <c r="C12" s="5" t="s">
        <v>53</v>
      </c>
      <c r="D12" s="5" t="s">
        <v>54</v>
      </c>
      <c r="E12" s="5" t="s">
        <v>55</v>
      </c>
      <c r="F12" s="5" t="s">
        <v>56</v>
      </c>
    </row>
    <row r="13" spans="1:6" ht="15">
      <c r="A13" s="9" t="s">
        <v>16</v>
      </c>
      <c r="B13" s="6">
        <f>COUNTIF(セルフ診断シート!$C$14:$C$33,A13)</f>
        <v>3</v>
      </c>
      <c r="C13" s="6">
        <f>SUMIF(セルフ診断シート!$C$14:$C$33,A13,セルフ診断シート!$G$14:$G$33)</f>
        <v>0</v>
      </c>
      <c r="D13" s="6">
        <f t="shared" ref="D13:D19" si="0">B13*2</f>
        <v>6</v>
      </c>
      <c r="E13" s="20">
        <f t="shared" ref="E13:E19" si="1">IF(D13=0,0,C13/D13)</f>
        <v>0</v>
      </c>
      <c r="F13" s="7" t="str">
        <f t="shared" ref="F13:F19" si="2">IF($B$3&lt;20,"",IF(E13&lt;0.5,"重点",""))</f>
        <v/>
      </c>
    </row>
    <row r="14" spans="1:6" ht="15">
      <c r="A14" s="9" t="s">
        <v>21</v>
      </c>
      <c r="B14" s="6">
        <f>COUNTIF(セルフ診断シート!$C$14:$C$33,A14)</f>
        <v>3</v>
      </c>
      <c r="C14" s="6">
        <f>SUMIF(セルフ診断シート!$C$14:$C$33,A14,セルフ診断シート!$G$14:$G$33)</f>
        <v>0</v>
      </c>
      <c r="D14" s="6">
        <f t="shared" si="0"/>
        <v>6</v>
      </c>
      <c r="E14" s="20">
        <f t="shared" si="1"/>
        <v>0</v>
      </c>
      <c r="F14" s="7" t="str">
        <f t="shared" si="2"/>
        <v/>
      </c>
    </row>
    <row r="15" spans="1:6" ht="15">
      <c r="A15" s="9" t="s">
        <v>24</v>
      </c>
      <c r="B15" s="6">
        <f>COUNTIF(セルフ診断シート!$C$14:$C$33,A15)</f>
        <v>4</v>
      </c>
      <c r="C15" s="6">
        <f>SUMIF(セルフ診断シート!$C$14:$C$33,A15,セルフ診断シート!$G$14:$G$33)</f>
        <v>0</v>
      </c>
      <c r="D15" s="6">
        <f t="shared" si="0"/>
        <v>8</v>
      </c>
      <c r="E15" s="20">
        <f t="shared" si="1"/>
        <v>0</v>
      </c>
      <c r="F15" s="7" t="str">
        <f t="shared" si="2"/>
        <v/>
      </c>
    </row>
    <row r="16" spans="1:6" ht="15">
      <c r="A16" s="9" t="s">
        <v>26</v>
      </c>
      <c r="B16" s="6">
        <f>COUNTIF(セルフ診断シート!$C$14:$C$33,A16)</f>
        <v>3</v>
      </c>
      <c r="C16" s="6">
        <f>SUMIF(セルフ診断シート!$C$14:$C$33,A16,セルフ診断シート!$G$14:$G$33)</f>
        <v>0</v>
      </c>
      <c r="D16" s="6">
        <f t="shared" si="0"/>
        <v>6</v>
      </c>
      <c r="E16" s="20">
        <f t="shared" si="1"/>
        <v>0</v>
      </c>
      <c r="F16" s="7" t="str">
        <f t="shared" si="2"/>
        <v/>
      </c>
    </row>
    <row r="17" spans="1:6" ht="15">
      <c r="A17" s="9" t="s">
        <v>30</v>
      </c>
      <c r="B17" s="6">
        <f>COUNTIF(セルフ診断シート!$C$14:$C$33,A17)</f>
        <v>2</v>
      </c>
      <c r="C17" s="6">
        <f>SUMIF(セルフ診断シート!$C$14:$C$33,A17,セルフ診断シート!$G$14:$G$33)</f>
        <v>0</v>
      </c>
      <c r="D17" s="6">
        <f t="shared" si="0"/>
        <v>4</v>
      </c>
      <c r="E17" s="20">
        <f t="shared" si="1"/>
        <v>0</v>
      </c>
      <c r="F17" s="7" t="str">
        <f t="shared" si="2"/>
        <v/>
      </c>
    </row>
    <row r="18" spans="1:6" ht="15">
      <c r="A18" s="9" t="s">
        <v>33</v>
      </c>
      <c r="B18" s="6">
        <f>COUNTIF(セルフ診断シート!$C$14:$C$33,A18)</f>
        <v>3</v>
      </c>
      <c r="C18" s="6">
        <f>SUMIF(セルフ診断シート!$C$14:$C$33,A18,セルフ診断シート!$G$14:$G$33)</f>
        <v>0</v>
      </c>
      <c r="D18" s="6">
        <f t="shared" si="0"/>
        <v>6</v>
      </c>
      <c r="E18" s="20">
        <f t="shared" si="1"/>
        <v>0</v>
      </c>
      <c r="F18" s="7" t="str">
        <f t="shared" si="2"/>
        <v/>
      </c>
    </row>
    <row r="19" spans="1:6" ht="15">
      <c r="A19" s="9" t="s">
        <v>37</v>
      </c>
      <c r="B19" s="6">
        <f>COUNTIF(セルフ診断シート!$C$14:$C$33,A19)</f>
        <v>2</v>
      </c>
      <c r="C19" s="6">
        <f>SUMIF(セルフ診断シート!$C$14:$C$33,A19,セルフ診断シート!$G$14:$G$33)</f>
        <v>0</v>
      </c>
      <c r="D19" s="6">
        <f t="shared" si="0"/>
        <v>4</v>
      </c>
      <c r="E19" s="20">
        <f t="shared" si="1"/>
        <v>0</v>
      </c>
      <c r="F19" s="7" t="str">
        <f t="shared" si="2"/>
        <v/>
      </c>
    </row>
    <row r="21" spans="1:6" ht="15.6">
      <c r="A21" s="19" t="s">
        <v>57</v>
      </c>
    </row>
    <row r="22" spans="1:6" ht="17.100000000000001" customHeight="1">
      <c r="A22" s="21" t="s">
        <v>49</v>
      </c>
      <c r="B22" s="29" t="s">
        <v>58</v>
      </c>
      <c r="C22" s="29"/>
      <c r="D22" s="29"/>
      <c r="E22" s="29"/>
      <c r="F22" s="29"/>
    </row>
    <row r="23" spans="1:6" ht="32.85" customHeight="1">
      <c r="A23" s="9" t="s">
        <v>59</v>
      </c>
      <c r="B23" s="30" t="s">
        <v>60</v>
      </c>
      <c r="C23" s="30"/>
      <c r="D23" s="30"/>
      <c r="E23" s="30"/>
      <c r="F23" s="30"/>
    </row>
    <row r="24" spans="1:6" ht="17.100000000000001" customHeight="1">
      <c r="A24" s="9" t="s">
        <v>61</v>
      </c>
      <c r="B24" s="27" t="s">
        <v>62</v>
      </c>
      <c r="C24" s="27"/>
      <c r="D24" s="27"/>
      <c r="E24" s="27"/>
      <c r="F24" s="27"/>
    </row>
    <row r="25" spans="1:6" ht="17.100000000000001" customHeight="1">
      <c r="A25" s="9" t="s">
        <v>63</v>
      </c>
      <c r="B25" s="27" t="s">
        <v>64</v>
      </c>
      <c r="C25" s="27"/>
      <c r="D25" s="27"/>
      <c r="E25" s="27"/>
      <c r="F25" s="27"/>
    </row>
    <row r="26" spans="1:6" ht="17.100000000000001" customHeight="1">
      <c r="A26" s="9" t="s">
        <v>56</v>
      </c>
      <c r="B26" s="27" t="s">
        <v>65</v>
      </c>
      <c r="C26" s="27"/>
      <c r="D26" s="27"/>
      <c r="E26" s="27"/>
      <c r="F26" s="27"/>
    </row>
    <row r="28" spans="1:6">
      <c r="A28" s="22" t="s">
        <v>66</v>
      </c>
    </row>
  </sheetData>
  <mergeCells count="6">
    <mergeCell ref="B26:F26"/>
    <mergeCell ref="B9:D9"/>
    <mergeCell ref="B22:F22"/>
    <mergeCell ref="B23:F23"/>
    <mergeCell ref="B24:F24"/>
    <mergeCell ref="B25:F25"/>
  </mergeCells>
  <phoneticPr fontId="19"/>
  <conditionalFormatting sqref="B8">
    <cfRule type="cellIs" dxfId="3" priority="2" operator="equal">
      <formula>"緊急"</formula>
    </cfRule>
    <cfRule type="cellIs" dxfId="2" priority="3" operator="equal">
      <formula>"要点検"</formula>
    </cfRule>
    <cfRule type="cellIs" dxfId="1" priority="4" operator="equal">
      <formula>"確認・維持"</formula>
    </cfRule>
    <cfRule type="cellIs" dxfId="0" priority="5" operator="equal">
      <formula>"未回答あり"</formula>
    </cfRule>
  </conditionalFormatting>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セルフ診断シート</vt:lpstr>
      <vt:lpstr>診断結果</vt:lpstr>
      <vt:lpstr>セルフ診断シート!Print_Titles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LRM 村田 一彦</cp:lastModifiedBy>
  <cp:revision>0</cp:revision>
  <dcterms:created xsi:type="dcterms:W3CDTF">2026-10-09T05:41:05Z</dcterms:created>
  <dcterms:modified xsi:type="dcterms:W3CDTF">2026-10-09T07:58:49Z</dcterms:modified>
  <dc:language>en-US</dc:language>
</cp:coreProperties>
</file>